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2767" windowWidth="15480" windowHeight="11580" activeTab="0"/>
  </bookViews>
  <sheets>
    <sheet name="23-24" sheetId="1" r:id="rId1"/>
    <sheet name="proposal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<sst xmlns="http://schemas.openxmlformats.org/spreadsheetml/2006/main" count="119" uniqueCount="115">
  <si>
    <t>TOTAL</t>
  </si>
  <si>
    <t>Clerk's Salary</t>
  </si>
  <si>
    <t>Chairman's Allowance</t>
  </si>
  <si>
    <t>Cllr Expenses</t>
  </si>
  <si>
    <t>Administration</t>
  </si>
  <si>
    <t>Maintenance</t>
  </si>
  <si>
    <t>Insurance</t>
  </si>
  <si>
    <t>Bus Shelters</t>
  </si>
  <si>
    <t>Clerk's Expenses</t>
  </si>
  <si>
    <t>District Audit</t>
  </si>
  <si>
    <t>Clerk's  Pension</t>
  </si>
  <si>
    <t>Revenue</t>
  </si>
  <si>
    <t>Reserve</t>
  </si>
  <si>
    <t>plus 3%   =</t>
  </si>
  <si>
    <t>Contingency</t>
  </si>
  <si>
    <t>Budget</t>
  </si>
  <si>
    <t>Dinner</t>
  </si>
  <si>
    <t>2 @ 100</t>
  </si>
  <si>
    <t>Achievement Awards</t>
  </si>
  <si>
    <t>Council Dinner</t>
  </si>
  <si>
    <t>Bins</t>
  </si>
  <si>
    <t>Benches</t>
  </si>
  <si>
    <t>Other Asset Depreciation</t>
  </si>
  <si>
    <t>plus 1%   =</t>
  </si>
  <si>
    <t>Likely Spend</t>
  </si>
  <si>
    <t>Village Improvements</t>
  </si>
  <si>
    <t>Grants Out S137 Paymts</t>
  </si>
  <si>
    <t>To Reserves</t>
  </si>
  <si>
    <t>P'ground Depreciation</t>
  </si>
  <si>
    <t>Mini Pitch</t>
  </si>
  <si>
    <t>C' Over</t>
  </si>
  <si>
    <t>Grants 10 @£100</t>
  </si>
  <si>
    <t>OUTGOINGS</t>
  </si>
  <si>
    <t>Overall Underspend</t>
  </si>
  <si>
    <t>From Reserve</t>
  </si>
  <si>
    <t>Total Excl Res</t>
  </si>
  <si>
    <t>Total</t>
  </si>
  <si>
    <t>Leaving</t>
  </si>
  <si>
    <t xml:space="preserve">Allocated Reserves </t>
  </si>
  <si>
    <t xml:space="preserve">Carry Over </t>
  </si>
  <si>
    <t xml:space="preserve">VAT </t>
  </si>
  <si>
    <t>General maint</t>
  </si>
  <si>
    <t>Community contribution</t>
  </si>
  <si>
    <t>Noticeboards</t>
  </si>
  <si>
    <t>Poppy appeal</t>
  </si>
  <si>
    <t>Xmas trees</t>
  </si>
  <si>
    <t>1a</t>
  </si>
  <si>
    <t>BT box &amp; defib</t>
  </si>
  <si>
    <t xml:space="preserve"> </t>
  </si>
  <si>
    <t>5a</t>
  </si>
  <si>
    <t>Councillor Remuneration</t>
  </si>
  <si>
    <t>Village hall</t>
  </si>
  <si>
    <t>6a</t>
  </si>
  <si>
    <t>Playgrounds &amp; MUGA</t>
  </si>
  <si>
    <t>Grass maintenance</t>
  </si>
  <si>
    <t>18a</t>
  </si>
  <si>
    <t>Grass football field</t>
  </si>
  <si>
    <t>This is being reviewed by audit</t>
  </si>
  <si>
    <t>Apologies from Dave Addison &amp; Jackie</t>
  </si>
  <si>
    <t xml:space="preserve">Declaration of interests regarding the village hall - Sue, Zoe, Anne </t>
  </si>
  <si>
    <t>Clerk - from training attended with CCC this would not be an issue</t>
  </si>
  <si>
    <t>Underspends - previoulsy agreed that we do not know what Covid-19 might throw at us and that we would keep this</t>
  </si>
  <si>
    <t>SL - this financial year welsh Gov have been supportive, but don’t know what will happen next year</t>
  </si>
  <si>
    <t>Defib- Zoe, only one at chemist, suggest a 2nd defib on the other side of the village.- possible to locate at school</t>
  </si>
  <si>
    <t>council decision regarding councillor remuneration</t>
  </si>
  <si>
    <t>Chair to nominate someone each year to receive a plaque - post humous award for Lynne Box.</t>
  </si>
  <si>
    <t>Anne, Rosemarie, Aled, Sue, Zoe, gethin, Nicola</t>
  </si>
  <si>
    <t>Website - problems with email, need to get new website up and running, Sue and Vanessa to do training,  raise issues with email</t>
  </si>
  <si>
    <t>Footpaths - robin are these CCC responsibility?? Clerk previously used on sections of coastal path</t>
  </si>
  <si>
    <t>gethon - some of the shleters really need cleaning, has passed the info onto CCC.  Stone ones</t>
  </si>
  <si>
    <t>playgrounds - make application to play funding.  Sue - make a joint application??</t>
  </si>
  <si>
    <t>reduce to just trashing</t>
  </si>
  <si>
    <t>with money due in from vat and donations - break even point.</t>
  </si>
  <si>
    <t xml:space="preserve">Grants - everyone happy </t>
  </si>
  <si>
    <t>Maintenance - need to ensure that we have estimates, work withing the financial regs and that work is monitored</t>
  </si>
  <si>
    <t>meeting closed 19.25pm</t>
  </si>
  <si>
    <t xml:space="preserve"> can</t>
  </si>
  <si>
    <t>BUDGET 2022 - 2023</t>
  </si>
  <si>
    <t>11 x £150</t>
  </si>
  <si>
    <t>Parcllyn Sports Field</t>
  </si>
  <si>
    <t>Website &amp; email</t>
  </si>
  <si>
    <t>5b</t>
  </si>
  <si>
    <t>Councillor Training</t>
  </si>
  <si>
    <t>Footpaths trashing</t>
  </si>
  <si>
    <t>12a</t>
  </si>
  <si>
    <t>Footpath maint</t>
  </si>
  <si>
    <t>Aberporth Community Council - Precept Assessment 2023 - 2024</t>
  </si>
  <si>
    <t>SCP 22 12 hrs</t>
  </si>
  <si>
    <t>BT/EE wifi</t>
  </si>
  <si>
    <t>Xmas hampers</t>
  </si>
  <si>
    <t>Coronation</t>
  </si>
  <si>
    <t>Summer of Fun grant</t>
  </si>
  <si>
    <t>BUDGET 2023 - 2024</t>
  </si>
  <si>
    <t>Graveyard maint</t>
  </si>
  <si>
    <t>Purchase a defib box for Parcllyn</t>
  </si>
  <si>
    <t>22-23</t>
  </si>
  <si>
    <t>23-24</t>
  </si>
  <si>
    <t>Pay reminder of noticeboards</t>
  </si>
  <si>
    <t>Clerks salary 2016 - 2021</t>
  </si>
  <si>
    <t>New plinths for benches</t>
  </si>
  <si>
    <t>£1500/£3000</t>
  </si>
  <si>
    <t>Plinth for bench at top of Glanmordy bank</t>
  </si>
  <si>
    <t>Playground resurfacing</t>
  </si>
  <si>
    <t>Pay Kangaloos (football &amp; Parcllyn fun day)</t>
  </si>
  <si>
    <t>Pay village hall</t>
  </si>
  <si>
    <t>Grants</t>
  </si>
  <si>
    <t>Minibus for Christmas lunches</t>
  </si>
  <si>
    <t>Christmas trees</t>
  </si>
  <si>
    <t>?</t>
  </si>
  <si>
    <t>playground grants?</t>
  </si>
  <si>
    <t>10a</t>
  </si>
  <si>
    <t>Jubilee</t>
  </si>
  <si>
    <t>Clerks salary increase 22-23 adj to Oct</t>
  </si>
  <si>
    <t>12x£15.30x52 divide by 12 = £795.60 tax £159 net £636.60 £636.60-£584.60+ £52 x 7</t>
  </si>
  <si>
    <t>HMRC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</si>
</sst>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0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£&quot;#,##0"/>
    <numFmt numFmtId="181" formatCode="&quot;£&quot;#,##0.00"/>
    <numFmt numFmtId="182" formatCode="&quot;£&quot;#,##0.0"/>
    <numFmt numFmtId="183" formatCode="[$-809]dd\ mmmm\ yyyy"/>
    <numFmt numFmtId="184" formatCode="[$-F800]dddd\,\ mmmm\ dd\,\ yyyy"/>
    <numFmt numFmtId="185" formatCode="#,##0.0"/>
    <numFmt numFmtId="186" formatCode="#,##0.000"/>
  </numFmts>
  <fonts count="5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20"/>
      <color indexed="10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6" fillId="0" borderId="0" xfId="0" applyFont="1" applyAlignment="1">
      <alignment/>
    </xf>
    <xf numFmtId="184" fontId="1" fillId="0" borderId="0" xfId="0" applyNumberFormat="1" applyFont="1" applyAlignment="1">
      <alignment/>
    </xf>
    <xf numFmtId="1" fontId="1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2" fontId="1" fillId="0" borderId="10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" fontId="1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1" fillId="0" borderId="18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181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34" borderId="15" xfId="0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35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6" fontId="1" fillId="0" borderId="0" xfId="0" applyNumberFormat="1" applyFont="1" applyAlignment="1">
      <alignment/>
    </xf>
    <xf numFmtId="1" fontId="1" fillId="0" borderId="10" xfId="0" applyNumberFormat="1" applyFont="1" applyFill="1" applyBorder="1" applyAlignment="1">
      <alignment/>
    </xf>
    <xf numFmtId="0" fontId="0" fillId="34" borderId="13" xfId="0" applyFill="1" applyBorder="1" applyAlignment="1">
      <alignment horizontal="left"/>
    </xf>
    <xf numFmtId="0" fontId="0" fillId="34" borderId="12" xfId="0" applyFill="1" applyBorder="1" applyAlignment="1">
      <alignment horizontal="left"/>
    </xf>
    <xf numFmtId="4" fontId="1" fillId="36" borderId="10" xfId="0" applyNumberFormat="1" applyFont="1" applyFill="1" applyBorder="1" applyAlignment="1">
      <alignment/>
    </xf>
    <xf numFmtId="3" fontId="1" fillId="37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" fillId="38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8" xfId="0" applyFont="1" applyBorder="1" applyAlignment="1">
      <alignment/>
    </xf>
    <xf numFmtId="44" fontId="1" fillId="0" borderId="11" xfId="44" applyFont="1" applyBorder="1" applyAlignment="1">
      <alignment horizontal="left"/>
    </xf>
    <xf numFmtId="1" fontId="1" fillId="35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" fillId="35" borderId="10" xfId="0" applyFont="1" applyFill="1" applyBorder="1" applyAlignment="1">
      <alignment/>
    </xf>
    <xf numFmtId="0" fontId="2" fillId="34" borderId="1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" fontId="1" fillId="0" borderId="14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0" fontId="1" fillId="37" borderId="20" xfId="0" applyFont="1" applyFill="1" applyBorder="1" applyAlignment="1">
      <alignment horizontal="right"/>
    </xf>
    <xf numFmtId="1" fontId="1" fillId="36" borderId="15" xfId="0" applyNumberFormat="1" applyFont="1" applyFill="1" applyBorder="1" applyAlignment="1">
      <alignment/>
    </xf>
    <xf numFmtId="1" fontId="1" fillId="0" borderId="15" xfId="0" applyNumberFormat="1" applyFont="1" applyFill="1" applyBorder="1" applyAlignment="1">
      <alignment horizontal="right"/>
    </xf>
    <xf numFmtId="2" fontId="1" fillId="0" borderId="21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0" fontId="1" fillId="39" borderId="1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" fontId="1" fillId="0" borderId="10" xfId="0" applyNumberFormat="1" applyFont="1" applyBorder="1" applyAlignment="1">
      <alignment/>
    </xf>
    <xf numFmtId="6" fontId="4" fillId="0" borderId="0" xfId="0" applyNumberFormat="1" applyFont="1" applyFill="1" applyAlignment="1">
      <alignment horizontal="left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2" fontId="1" fillId="39" borderId="1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181" fontId="1" fillId="40" borderId="0" xfId="0" applyNumberFormat="1" applyFont="1" applyFill="1" applyBorder="1" applyAlignment="1">
      <alignment/>
    </xf>
    <xf numFmtId="0" fontId="1" fillId="4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Border="1" applyAlignment="1" quotePrefix="1">
      <alignment/>
    </xf>
    <xf numFmtId="0" fontId="0" fillId="0" borderId="12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1" fillId="0" borderId="10" xfId="0" applyFont="1" applyFill="1" applyBorder="1" applyAlignment="1">
      <alignment horizontal="right"/>
    </xf>
    <xf numFmtId="44" fontId="1" fillId="0" borderId="10" xfId="44" applyFont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0" fontId="1" fillId="41" borderId="10" xfId="0" applyFont="1" applyFill="1" applyBorder="1" applyAlignment="1">
      <alignment/>
    </xf>
    <xf numFmtId="0" fontId="1" fillId="0" borderId="18" xfId="0" applyFont="1" applyFill="1" applyBorder="1" applyAlignment="1">
      <alignment horizontal="right"/>
    </xf>
    <xf numFmtId="6" fontId="1" fillId="0" borderId="10" xfId="0" applyNumberFormat="1" applyFont="1" applyFill="1" applyBorder="1" applyAlignment="1">
      <alignment/>
    </xf>
    <xf numFmtId="0" fontId="1" fillId="42" borderId="10" xfId="0" applyFont="1" applyFill="1" applyBorder="1" applyAlignment="1">
      <alignment/>
    </xf>
    <xf numFmtId="6" fontId="0" fillId="0" borderId="0" xfId="0" applyNumberFormat="1" applyAlignment="1">
      <alignment/>
    </xf>
    <xf numFmtId="0" fontId="0" fillId="0" borderId="0" xfId="0" applyAlignment="1">
      <alignment horizontal="center"/>
    </xf>
    <xf numFmtId="8" fontId="0" fillId="0" borderId="0" xfId="0" applyNumberFormat="1" applyAlignment="1">
      <alignment/>
    </xf>
    <xf numFmtId="8" fontId="0" fillId="0" borderId="0" xfId="0" applyNumberFormat="1" applyAlignment="1">
      <alignment wrapText="1"/>
    </xf>
    <xf numFmtId="0" fontId="0" fillId="0" borderId="0" xfId="0" applyAlignment="1">
      <alignment vertical="top" wrapText="1"/>
    </xf>
    <xf numFmtId="16" fontId="2" fillId="0" borderId="11" xfId="0" applyNumberFormat="1" applyFont="1" applyBorder="1" applyAlignment="1">
      <alignment horizontal="center"/>
    </xf>
    <xf numFmtId="16" fontId="2" fillId="0" borderId="13" xfId="0" applyNumberFormat="1" applyFont="1" applyBorder="1" applyAlignment="1">
      <alignment horizontal="center"/>
    </xf>
    <xf numFmtId="16" fontId="2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304800</xdr:colOff>
      <xdr:row>44</xdr:row>
      <xdr:rowOff>95250</xdr:rowOff>
    </xdr:from>
    <xdr:to>
      <xdr:col>13</xdr:col>
      <xdr:colOff>914400</xdr:colOff>
      <xdr:row>44</xdr:row>
      <xdr:rowOff>95250</xdr:rowOff>
    </xdr:to>
    <xdr:sp>
      <xdr:nvSpPr>
        <xdr:cNvPr id="1" name="Line 1"/>
        <xdr:cNvSpPr>
          <a:spLocks/>
        </xdr:cNvSpPr>
      </xdr:nvSpPr>
      <xdr:spPr>
        <a:xfrm>
          <a:off x="5743575" y="7086600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40</xdr:row>
      <xdr:rowOff>0</xdr:rowOff>
    </xdr:from>
    <xdr:to>
      <xdr:col>10</xdr:col>
      <xdr:colOff>295275</xdr:colOff>
      <xdr:row>44</xdr:row>
      <xdr:rowOff>95250</xdr:rowOff>
    </xdr:to>
    <xdr:sp>
      <xdr:nvSpPr>
        <xdr:cNvPr id="2" name="Line 10"/>
        <xdr:cNvSpPr>
          <a:spLocks/>
        </xdr:cNvSpPr>
      </xdr:nvSpPr>
      <xdr:spPr>
        <a:xfrm>
          <a:off x="4810125" y="6324600"/>
          <a:ext cx="9239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6"/>
  <sheetViews>
    <sheetView tabSelected="1" zoomScale="115" zoomScaleNormal="115" zoomScalePageLayoutView="0" workbookViewId="0" topLeftCell="A1">
      <selection activeCell="K37" sqref="K37"/>
    </sheetView>
  </sheetViews>
  <sheetFormatPr defaultColWidth="9.140625" defaultRowHeight="12.75"/>
  <cols>
    <col min="1" max="1" width="3.421875" style="21" customWidth="1"/>
    <col min="2" max="2" width="18.57421875" style="0" customWidth="1"/>
    <col min="3" max="4" width="7.00390625" style="0" customWidth="1"/>
    <col min="5" max="5" width="8.421875" style="6" customWidth="1"/>
    <col min="6" max="6" width="9.00390625" style="6" customWidth="1"/>
    <col min="7" max="7" width="6.28125" style="6" customWidth="1"/>
    <col min="8" max="8" width="6.140625" style="0" customWidth="1"/>
    <col min="9" max="9" width="6.421875" style="0" customWidth="1"/>
    <col min="10" max="10" width="9.28125" style="0" customWidth="1"/>
    <col min="11" max="11" width="8.8515625" style="0" customWidth="1"/>
    <col min="12" max="12" width="7.00390625" style="0" customWidth="1"/>
    <col min="13" max="13" width="6.28125" style="0" customWidth="1"/>
    <col min="14" max="14" width="13.8515625" style="0" customWidth="1"/>
    <col min="15" max="15" width="6.8515625" style="0" customWidth="1"/>
    <col min="16" max="16" width="12.00390625" style="0" customWidth="1"/>
    <col min="17" max="17" width="8.7109375" style="0" customWidth="1"/>
  </cols>
  <sheetData>
    <row r="1" spans="2:21" ht="12.75">
      <c r="B1" s="10" t="s">
        <v>86</v>
      </c>
      <c r="C1" s="10"/>
      <c r="O1" s="11"/>
      <c r="T1" s="33"/>
      <c r="U1" s="33"/>
    </row>
    <row r="2" spans="1:15" ht="12.75" customHeight="1">
      <c r="A2" s="13"/>
      <c r="B2" s="36"/>
      <c r="C2" s="125" t="s">
        <v>77</v>
      </c>
      <c r="D2" s="126"/>
      <c r="E2" s="126"/>
      <c r="F2" s="127"/>
      <c r="G2" s="128" t="s">
        <v>92</v>
      </c>
      <c r="H2" s="129"/>
      <c r="I2" s="129"/>
      <c r="J2" s="130"/>
      <c r="M2" s="79"/>
      <c r="N2" s="79"/>
      <c r="O2" s="79"/>
    </row>
    <row r="3" spans="1:15" ht="12.75" customHeight="1">
      <c r="A3" s="13"/>
      <c r="B3" s="110" t="s">
        <v>48</v>
      </c>
      <c r="C3" s="37" t="s">
        <v>30</v>
      </c>
      <c r="D3" s="3" t="s">
        <v>15</v>
      </c>
      <c r="E3" s="3" t="s">
        <v>36</v>
      </c>
      <c r="F3" s="3" t="s">
        <v>24</v>
      </c>
      <c r="G3" s="40" t="s">
        <v>12</v>
      </c>
      <c r="H3" s="37" t="s">
        <v>30</v>
      </c>
      <c r="I3" s="103" t="s">
        <v>11</v>
      </c>
      <c r="J3" s="3" t="s">
        <v>35</v>
      </c>
      <c r="M3" s="79"/>
      <c r="N3" s="79"/>
      <c r="O3" s="79"/>
    </row>
    <row r="4" spans="1:15" ht="12.75" customHeight="1">
      <c r="A4" s="2">
        <v>1</v>
      </c>
      <c r="B4" s="37" t="s">
        <v>91</v>
      </c>
      <c r="C4" s="37"/>
      <c r="D4" s="3">
        <v>1000</v>
      </c>
      <c r="E4" s="3">
        <v>1111</v>
      </c>
      <c r="F4" s="3">
        <v>1255</v>
      </c>
      <c r="G4" s="40"/>
      <c r="H4" s="37"/>
      <c r="I4" s="103">
        <v>0</v>
      </c>
      <c r="J4" s="3">
        <v>0</v>
      </c>
      <c r="M4" s="79"/>
      <c r="N4" s="79"/>
      <c r="O4" s="79"/>
    </row>
    <row r="5" spans="1:15" ht="12.75" customHeight="1">
      <c r="A5" s="2" t="s">
        <v>46</v>
      </c>
      <c r="B5" s="37" t="s">
        <v>47</v>
      </c>
      <c r="C5" s="37"/>
      <c r="D5" s="3">
        <v>0</v>
      </c>
      <c r="E5" s="3">
        <v>67.08</v>
      </c>
      <c r="F5" s="3">
        <v>667.08</v>
      </c>
      <c r="G5" s="40"/>
      <c r="H5" s="37"/>
      <c r="I5" s="103">
        <v>0</v>
      </c>
      <c r="J5" s="3">
        <v>0</v>
      </c>
      <c r="K5" s="1"/>
      <c r="M5" s="79"/>
      <c r="N5" s="79"/>
      <c r="O5" s="79"/>
    </row>
    <row r="6" spans="1:17" ht="12.75">
      <c r="A6" s="13">
        <v>2</v>
      </c>
      <c r="B6" s="37" t="s">
        <v>1</v>
      </c>
      <c r="C6" s="37"/>
      <c r="D6" s="80">
        <v>9000</v>
      </c>
      <c r="E6" s="42">
        <v>4092.2</v>
      </c>
      <c r="F6" s="43">
        <v>9547.2</v>
      </c>
      <c r="G6" s="43"/>
      <c r="H6" s="56"/>
      <c r="I6" s="80">
        <v>10000</v>
      </c>
      <c r="J6" s="68">
        <v>10000</v>
      </c>
      <c r="K6" s="1" t="s">
        <v>87</v>
      </c>
      <c r="M6" s="105"/>
      <c r="N6" s="16"/>
      <c r="O6" s="16"/>
      <c r="P6" s="16"/>
      <c r="Q6" s="1"/>
    </row>
    <row r="7" spans="1:24" ht="12.75">
      <c r="A7" s="13">
        <v>3</v>
      </c>
      <c r="B7" s="37" t="s">
        <v>8</v>
      </c>
      <c r="C7" s="37"/>
      <c r="D7" s="2">
        <v>1000</v>
      </c>
      <c r="E7" s="42">
        <v>500</v>
      </c>
      <c r="F7" s="42">
        <v>500</v>
      </c>
      <c r="G7" s="42"/>
      <c r="H7" s="56"/>
      <c r="I7" s="2">
        <v>1000</v>
      </c>
      <c r="J7" s="68">
        <f>SUM(H7:I7)</f>
        <v>1000</v>
      </c>
      <c r="K7" s="8"/>
      <c r="L7" s="1"/>
      <c r="M7" s="1"/>
      <c r="N7" s="72"/>
      <c r="O7" s="16"/>
      <c r="P7" s="16"/>
      <c r="Q7" s="1"/>
      <c r="S7" s="6"/>
      <c r="T7" s="14"/>
      <c r="U7" s="14"/>
      <c r="V7" s="14"/>
      <c r="W7" s="32"/>
      <c r="X7" s="32"/>
    </row>
    <row r="8" spans="1:24" ht="12.75">
      <c r="A8" s="13">
        <v>4</v>
      </c>
      <c r="B8" s="37" t="s">
        <v>2</v>
      </c>
      <c r="C8" s="37"/>
      <c r="D8" s="2">
        <v>1000</v>
      </c>
      <c r="E8" s="42">
        <v>1000</v>
      </c>
      <c r="F8" s="42">
        <v>1000</v>
      </c>
      <c r="G8" s="42"/>
      <c r="H8" s="56"/>
      <c r="I8" s="2">
        <v>1000</v>
      </c>
      <c r="J8" s="68">
        <v>1000</v>
      </c>
      <c r="N8" s="16"/>
      <c r="O8" s="16"/>
      <c r="P8" s="16"/>
      <c r="Q8" s="1"/>
      <c r="S8" s="6"/>
      <c r="T8" s="24"/>
      <c r="U8" s="14"/>
      <c r="V8" s="14"/>
      <c r="W8" s="32"/>
      <c r="X8" s="32"/>
    </row>
    <row r="9" spans="1:24" ht="12.75">
      <c r="A9" s="108" t="s">
        <v>49</v>
      </c>
      <c r="B9" s="37" t="s">
        <v>50</v>
      </c>
      <c r="C9" s="37"/>
      <c r="D9" s="119">
        <v>1650</v>
      </c>
      <c r="E9" s="42">
        <v>0</v>
      </c>
      <c r="F9" s="42">
        <v>0</v>
      </c>
      <c r="G9" s="42"/>
      <c r="H9" s="56"/>
      <c r="I9" s="2">
        <v>1650</v>
      </c>
      <c r="J9" s="68">
        <v>1650</v>
      </c>
      <c r="K9" s="1" t="s">
        <v>78</v>
      </c>
      <c r="L9" s="1"/>
      <c r="M9" s="1"/>
      <c r="N9" s="16"/>
      <c r="O9" s="16"/>
      <c r="P9" s="16"/>
      <c r="Q9" s="1"/>
      <c r="S9" s="6"/>
      <c r="T9" s="24"/>
      <c r="U9" s="14"/>
      <c r="V9" s="14"/>
      <c r="W9" s="32"/>
      <c r="X9" s="32"/>
    </row>
    <row r="10" spans="1:24" ht="12.75">
      <c r="A10" s="108" t="s">
        <v>81</v>
      </c>
      <c r="B10" s="37" t="s">
        <v>82</v>
      </c>
      <c r="C10" s="37"/>
      <c r="D10" s="2">
        <v>500</v>
      </c>
      <c r="E10" s="42">
        <v>99</v>
      </c>
      <c r="F10" s="42">
        <v>500</v>
      </c>
      <c r="G10" s="42"/>
      <c r="H10" s="56"/>
      <c r="I10" s="2">
        <v>500</v>
      </c>
      <c r="J10" s="68">
        <v>500</v>
      </c>
      <c r="K10" s="1"/>
      <c r="L10" s="1"/>
      <c r="M10" s="1"/>
      <c r="N10" s="16"/>
      <c r="O10" s="16"/>
      <c r="P10" s="16"/>
      <c r="Q10" s="1"/>
      <c r="S10" s="6"/>
      <c r="T10" s="24"/>
      <c r="U10" s="14"/>
      <c r="V10" s="14"/>
      <c r="W10" s="32"/>
      <c r="X10" s="32"/>
    </row>
    <row r="11" spans="1:24" ht="12.75">
      <c r="A11" s="13">
        <v>5</v>
      </c>
      <c r="B11" s="37" t="s">
        <v>3</v>
      </c>
      <c r="C11" s="37"/>
      <c r="D11" s="2">
        <v>350</v>
      </c>
      <c r="E11" s="42">
        <v>0</v>
      </c>
      <c r="F11" s="42">
        <v>0</v>
      </c>
      <c r="G11" s="42"/>
      <c r="H11" s="56"/>
      <c r="I11" s="2">
        <v>350</v>
      </c>
      <c r="J11" s="68">
        <f>SUM(H11:I11)</f>
        <v>350</v>
      </c>
      <c r="K11" s="15"/>
      <c r="L11" s="23"/>
      <c r="M11" s="106"/>
      <c r="N11" s="107"/>
      <c r="O11" s="107"/>
      <c r="P11" s="107"/>
      <c r="Q11" s="1"/>
      <c r="S11" s="14"/>
      <c r="T11" s="1"/>
      <c r="U11" s="1"/>
      <c r="V11" s="1"/>
      <c r="W11" s="14"/>
      <c r="X11" s="31"/>
    </row>
    <row r="12" spans="1:24" ht="12.75">
      <c r="A12" s="13">
        <v>6</v>
      </c>
      <c r="B12" s="37" t="s">
        <v>4</v>
      </c>
      <c r="C12" s="37"/>
      <c r="D12" s="2">
        <v>1000</v>
      </c>
      <c r="E12" s="42">
        <v>477</v>
      </c>
      <c r="F12" s="115">
        <v>1000</v>
      </c>
      <c r="G12" s="42"/>
      <c r="H12" s="56"/>
      <c r="I12" s="2">
        <v>1000</v>
      </c>
      <c r="J12" s="68">
        <f>SUM(H12:I12)</f>
        <v>1000</v>
      </c>
      <c r="K12" s="24"/>
      <c r="L12" s="9"/>
      <c r="M12" s="65"/>
      <c r="N12" s="16"/>
      <c r="O12" s="16"/>
      <c r="P12" s="16"/>
      <c r="Q12" s="1"/>
      <c r="S12" s="14"/>
      <c r="T12" s="1"/>
      <c r="U12" s="1"/>
      <c r="V12" s="14"/>
      <c r="W12" s="1"/>
      <c r="X12" s="1"/>
    </row>
    <row r="13" spans="1:24" ht="12.75">
      <c r="A13" s="108" t="s">
        <v>52</v>
      </c>
      <c r="B13" s="37" t="s">
        <v>88</v>
      </c>
      <c r="C13" s="37"/>
      <c r="D13" s="2">
        <v>0</v>
      </c>
      <c r="E13" s="42">
        <v>144</v>
      </c>
      <c r="F13" s="115">
        <v>432</v>
      </c>
      <c r="G13" s="42"/>
      <c r="H13" s="56"/>
      <c r="I13" s="2">
        <v>500</v>
      </c>
      <c r="J13" s="68">
        <v>500</v>
      </c>
      <c r="K13" s="1"/>
      <c r="L13" s="9"/>
      <c r="M13" s="65"/>
      <c r="N13" s="16"/>
      <c r="O13" s="16"/>
      <c r="P13" s="16"/>
      <c r="Q13" s="1"/>
      <c r="S13" s="14"/>
      <c r="T13" s="1"/>
      <c r="U13" s="1"/>
      <c r="V13" s="14"/>
      <c r="W13" s="1"/>
      <c r="X13" s="1"/>
    </row>
    <row r="14" spans="1:24" ht="12.75">
      <c r="A14" s="13">
        <v>7</v>
      </c>
      <c r="B14" s="37" t="s">
        <v>5</v>
      </c>
      <c r="C14" s="37"/>
      <c r="D14" s="81">
        <v>4500</v>
      </c>
      <c r="E14" s="104">
        <v>1265.86</v>
      </c>
      <c r="F14" s="115">
        <v>4500</v>
      </c>
      <c r="G14" s="42"/>
      <c r="H14" s="57"/>
      <c r="I14" s="81">
        <v>4500</v>
      </c>
      <c r="J14" s="68">
        <v>4500</v>
      </c>
      <c r="K14" s="6"/>
      <c r="L14" s="14"/>
      <c r="M14" s="64"/>
      <c r="N14" s="16"/>
      <c r="O14" s="16"/>
      <c r="P14" s="16"/>
      <c r="W14" s="1"/>
      <c r="X14" s="1"/>
    </row>
    <row r="15" spans="1:24" ht="12.75">
      <c r="A15" s="13">
        <v>8</v>
      </c>
      <c r="B15" s="37" t="s">
        <v>25</v>
      </c>
      <c r="C15" s="37"/>
      <c r="D15" s="97">
        <v>1000</v>
      </c>
      <c r="E15" s="42">
        <v>243.5</v>
      </c>
      <c r="F15" s="38">
        <v>243.5</v>
      </c>
      <c r="G15" s="2"/>
      <c r="H15" s="57"/>
      <c r="I15" s="97">
        <v>1000</v>
      </c>
      <c r="J15" s="68">
        <f>SUM(H15:I15)</f>
        <v>1000</v>
      </c>
      <c r="K15" s="46"/>
      <c r="L15" s="14"/>
      <c r="M15" s="31"/>
      <c r="N15" s="16"/>
      <c r="O15" s="62"/>
      <c r="P15" s="16"/>
      <c r="S15" s="6"/>
      <c r="T15" s="14"/>
      <c r="U15" s="14"/>
      <c r="W15" s="7"/>
      <c r="X15" s="14"/>
    </row>
    <row r="16" spans="1:24" ht="12.75">
      <c r="A16" s="13">
        <v>9</v>
      </c>
      <c r="B16" s="37" t="s">
        <v>80</v>
      </c>
      <c r="C16" s="37"/>
      <c r="D16" s="2">
        <v>1000</v>
      </c>
      <c r="E16" s="42">
        <v>645.6</v>
      </c>
      <c r="F16" s="38">
        <v>645.6</v>
      </c>
      <c r="G16" s="2"/>
      <c r="H16" s="57"/>
      <c r="I16" s="2">
        <v>1000</v>
      </c>
      <c r="J16" s="68">
        <v>1000</v>
      </c>
      <c r="K16" s="101"/>
      <c r="L16" s="14"/>
      <c r="M16" s="31"/>
      <c r="N16" s="16"/>
      <c r="O16" s="62"/>
      <c r="P16" s="16"/>
      <c r="S16" s="6"/>
      <c r="T16" s="14"/>
      <c r="U16" s="14"/>
      <c r="W16" s="7"/>
      <c r="X16" s="14"/>
    </row>
    <row r="17" spans="1:24" ht="12.75">
      <c r="A17" s="108" t="s">
        <v>110</v>
      </c>
      <c r="B17" s="37" t="s">
        <v>111</v>
      </c>
      <c r="C17" s="37"/>
      <c r="D17" s="2">
        <v>3000</v>
      </c>
      <c r="E17" s="42">
        <v>3697.91</v>
      </c>
      <c r="F17" s="38">
        <v>3697.91</v>
      </c>
      <c r="G17" s="2"/>
      <c r="H17" s="57"/>
      <c r="I17" s="2">
        <v>0</v>
      </c>
      <c r="J17" s="68"/>
      <c r="K17" s="101"/>
      <c r="L17" s="14"/>
      <c r="M17" s="31"/>
      <c r="N17" s="16"/>
      <c r="O17" s="62"/>
      <c r="P17" s="16"/>
      <c r="S17" s="6"/>
      <c r="T17" s="14"/>
      <c r="U17" s="14"/>
      <c r="W17" s="7"/>
      <c r="X17" s="14"/>
    </row>
    <row r="18" spans="1:25" ht="12.75">
      <c r="A18" s="13">
        <v>10</v>
      </c>
      <c r="B18" s="53" t="s">
        <v>26</v>
      </c>
      <c r="C18" s="2"/>
      <c r="D18" s="53">
        <v>5150</v>
      </c>
      <c r="E18" s="42">
        <v>150</v>
      </c>
      <c r="F18" s="115">
        <v>3750</v>
      </c>
      <c r="G18" s="42"/>
      <c r="H18" s="57">
        <v>2000</v>
      </c>
      <c r="I18" s="53">
        <v>5150</v>
      </c>
      <c r="J18" s="68">
        <v>7050</v>
      </c>
      <c r="K18" s="7"/>
      <c r="L18" s="70"/>
      <c r="M18" s="100"/>
      <c r="N18" s="89"/>
      <c r="O18" s="1"/>
      <c r="P18" s="1"/>
      <c r="Q18" s="1"/>
      <c r="S18" s="9"/>
      <c r="T18" s="63"/>
      <c r="U18" s="9"/>
      <c r="V18" s="9"/>
      <c r="W18" s="9"/>
      <c r="X18" s="9"/>
      <c r="Y18" s="59"/>
    </row>
    <row r="19" spans="1:25" ht="12.75">
      <c r="A19" s="13">
        <v>11</v>
      </c>
      <c r="B19" s="37" t="s">
        <v>6</v>
      </c>
      <c r="C19" s="37"/>
      <c r="D19" s="2">
        <v>1500</v>
      </c>
      <c r="E19" s="104">
        <v>0</v>
      </c>
      <c r="F19" s="115">
        <v>1500</v>
      </c>
      <c r="G19" s="42"/>
      <c r="H19" s="57"/>
      <c r="I19" s="2">
        <v>1500</v>
      </c>
      <c r="J19" s="68">
        <v>1500</v>
      </c>
      <c r="K19" s="46"/>
      <c r="L19" s="46"/>
      <c r="M19" s="46"/>
      <c r="N19" s="46"/>
      <c r="O19" s="33"/>
      <c r="P19" s="33"/>
      <c r="Q19" s="1"/>
      <c r="R19" s="9"/>
      <c r="T19" s="9"/>
      <c r="U19" s="9"/>
      <c r="V19" s="9"/>
      <c r="W19" s="9"/>
      <c r="X19" s="9"/>
      <c r="Y19" s="59"/>
    </row>
    <row r="20" spans="1:25" ht="12.75">
      <c r="A20" s="108" t="s">
        <v>84</v>
      </c>
      <c r="B20" s="37" t="s">
        <v>85</v>
      </c>
      <c r="C20" s="37"/>
      <c r="D20" s="2">
        <v>0</v>
      </c>
      <c r="E20" s="104">
        <v>402</v>
      </c>
      <c r="F20" s="115">
        <v>402</v>
      </c>
      <c r="G20" s="42"/>
      <c r="H20" s="57"/>
      <c r="I20" s="2"/>
      <c r="J20" s="68"/>
      <c r="K20" s="46"/>
      <c r="L20" s="46"/>
      <c r="M20" s="46"/>
      <c r="N20" s="46"/>
      <c r="O20" s="33"/>
      <c r="P20" s="33"/>
      <c r="Q20" s="1"/>
      <c r="R20" s="9"/>
      <c r="T20" s="9"/>
      <c r="U20" s="9"/>
      <c r="V20" s="9"/>
      <c r="W20" s="9"/>
      <c r="X20" s="9"/>
      <c r="Y20" s="59"/>
    </row>
    <row r="21" spans="1:24" ht="12.75">
      <c r="A21" s="13">
        <v>12</v>
      </c>
      <c r="B21" s="37" t="s">
        <v>83</v>
      </c>
      <c r="C21" s="37"/>
      <c r="D21" s="2">
        <v>1500</v>
      </c>
      <c r="E21" s="42">
        <v>1500</v>
      </c>
      <c r="F21" s="115">
        <v>1500</v>
      </c>
      <c r="G21" s="42"/>
      <c r="H21" s="57"/>
      <c r="I21" s="2">
        <v>1500</v>
      </c>
      <c r="J21" s="68">
        <v>1500</v>
      </c>
      <c r="K21" s="73"/>
      <c r="L21" s="24"/>
      <c r="M21" s="1"/>
      <c r="N21" s="1"/>
      <c r="O21" s="46"/>
      <c r="P21" s="33"/>
      <c r="R21" s="6"/>
      <c r="T21" s="14"/>
      <c r="U21" s="14"/>
      <c r="V21" s="14"/>
      <c r="W21" s="14"/>
      <c r="X21" s="14"/>
    </row>
    <row r="22" spans="1:17" ht="12.75">
      <c r="A22" s="13">
        <v>13</v>
      </c>
      <c r="B22" s="39" t="s">
        <v>14</v>
      </c>
      <c r="C22" s="2"/>
      <c r="D22" s="2">
        <v>1500</v>
      </c>
      <c r="E22" s="104">
        <v>0</v>
      </c>
      <c r="F22" s="115">
        <v>0</v>
      </c>
      <c r="G22" s="42"/>
      <c r="H22" s="57"/>
      <c r="I22" s="2">
        <v>1500</v>
      </c>
      <c r="J22" s="68">
        <v>1500</v>
      </c>
      <c r="K22" s="46"/>
      <c r="L22" s="33"/>
      <c r="M22" s="33"/>
      <c r="N22" s="33"/>
      <c r="O22" s="33"/>
      <c r="P22" s="33"/>
      <c r="Q22" s="1"/>
    </row>
    <row r="23" spans="1:28" ht="12.75">
      <c r="A23" s="13">
        <v>14</v>
      </c>
      <c r="B23" s="37" t="s">
        <v>7</v>
      </c>
      <c r="C23" s="37"/>
      <c r="D23" s="2">
        <v>500</v>
      </c>
      <c r="E23" s="42">
        <v>0</v>
      </c>
      <c r="F23" s="115">
        <v>0</v>
      </c>
      <c r="G23" s="42"/>
      <c r="H23" s="57"/>
      <c r="I23" s="2">
        <v>500</v>
      </c>
      <c r="J23" s="68">
        <v>500</v>
      </c>
      <c r="K23" s="1"/>
      <c r="L23" s="70"/>
      <c r="M23" s="70"/>
      <c r="N23" s="88" t="s">
        <v>5</v>
      </c>
      <c r="O23" s="75"/>
      <c r="P23" s="76"/>
      <c r="Q23" s="1"/>
      <c r="S23" s="35"/>
      <c r="T23" s="4"/>
      <c r="U23" s="27"/>
      <c r="V23" s="27"/>
      <c r="W23" s="14"/>
      <c r="X23" s="26"/>
      <c r="Y23" s="25"/>
      <c r="Z23" s="26"/>
      <c r="AA23" s="28"/>
      <c r="AB23" s="35"/>
    </row>
    <row r="24" spans="1:17" ht="12.75">
      <c r="A24" s="13">
        <v>15</v>
      </c>
      <c r="B24" s="37" t="s">
        <v>9</v>
      </c>
      <c r="C24" s="37">
        <v>4650</v>
      </c>
      <c r="D24" s="2">
        <v>0</v>
      </c>
      <c r="E24" s="42">
        <v>0</v>
      </c>
      <c r="F24" s="115">
        <v>0</v>
      </c>
      <c r="G24" s="42"/>
      <c r="H24" s="57">
        <v>4650</v>
      </c>
      <c r="I24" s="2">
        <v>0</v>
      </c>
      <c r="J24" s="68">
        <v>4650</v>
      </c>
      <c r="N24" s="111" t="s">
        <v>41</v>
      </c>
      <c r="O24" s="112"/>
      <c r="P24" s="113">
        <v>2500</v>
      </c>
      <c r="Q24" s="1"/>
    </row>
    <row r="25" spans="1:17" ht="12.75">
      <c r="A25" s="13">
        <v>16</v>
      </c>
      <c r="B25" s="37" t="s">
        <v>53</v>
      </c>
      <c r="C25" s="37"/>
      <c r="D25" s="2">
        <v>1500</v>
      </c>
      <c r="E25" s="42">
        <v>823.58</v>
      </c>
      <c r="F25" s="115">
        <v>1500</v>
      </c>
      <c r="G25" s="42"/>
      <c r="H25" s="57"/>
      <c r="I25" s="2">
        <v>1500</v>
      </c>
      <c r="J25" s="68">
        <v>1500</v>
      </c>
      <c r="K25" s="101"/>
      <c r="L25" s="102"/>
      <c r="M25" s="102"/>
      <c r="N25" s="114" t="s">
        <v>21</v>
      </c>
      <c r="O25" s="2"/>
      <c r="P25" s="2">
        <v>1500</v>
      </c>
      <c r="Q25" s="1"/>
    </row>
    <row r="26" spans="1:17" ht="12.75">
      <c r="A26" s="13">
        <v>17</v>
      </c>
      <c r="B26" s="37" t="s">
        <v>43</v>
      </c>
      <c r="C26" s="37">
        <v>3000</v>
      </c>
      <c r="D26" s="97">
        <v>0</v>
      </c>
      <c r="E26" s="42">
        <v>3978.24</v>
      </c>
      <c r="F26" s="38">
        <v>7800</v>
      </c>
      <c r="G26" s="2"/>
      <c r="H26" s="57"/>
      <c r="I26" s="97">
        <v>0</v>
      </c>
      <c r="J26" s="68">
        <v>0</v>
      </c>
      <c r="K26" s="101"/>
      <c r="L26" s="1"/>
      <c r="M26" s="1"/>
      <c r="N26" s="114" t="s">
        <v>20</v>
      </c>
      <c r="O26" s="2"/>
      <c r="P26" s="2">
        <v>1000</v>
      </c>
      <c r="Q26" s="1"/>
    </row>
    <row r="27" spans="1:17" ht="12.75">
      <c r="A27" s="13">
        <v>18</v>
      </c>
      <c r="B27" s="37" t="s">
        <v>54</v>
      </c>
      <c r="C27" s="37"/>
      <c r="D27" s="97">
        <v>7800</v>
      </c>
      <c r="E27" s="42">
        <v>5200</v>
      </c>
      <c r="F27" s="2">
        <v>7800</v>
      </c>
      <c r="G27" s="2"/>
      <c r="H27" s="57"/>
      <c r="I27" s="97">
        <v>8500</v>
      </c>
      <c r="J27" s="68">
        <v>8500</v>
      </c>
      <c r="K27" s="101"/>
      <c r="L27" s="1"/>
      <c r="M27" s="1"/>
      <c r="N27" s="114"/>
      <c r="O27" s="2"/>
      <c r="P27" s="2"/>
      <c r="Q27" s="1"/>
    </row>
    <row r="28" spans="1:17" ht="13.5" thickBot="1">
      <c r="A28" s="108" t="s">
        <v>55</v>
      </c>
      <c r="B28" s="37" t="s">
        <v>56</v>
      </c>
      <c r="C28" s="37"/>
      <c r="D28" s="116">
        <v>5000</v>
      </c>
      <c r="E28" s="42">
        <v>1110</v>
      </c>
      <c r="F28" s="2">
        <v>2000</v>
      </c>
      <c r="G28" s="2"/>
      <c r="H28" s="57"/>
      <c r="I28" s="2">
        <v>2500</v>
      </c>
      <c r="J28" s="68">
        <v>2500</v>
      </c>
      <c r="K28" s="14"/>
      <c r="N28" s="84"/>
      <c r="O28" s="37"/>
      <c r="P28" s="66"/>
      <c r="Q28" s="1"/>
    </row>
    <row r="29" spans="2:17" ht="13.5" thickBot="1">
      <c r="B29" s="17" t="s">
        <v>27</v>
      </c>
      <c r="C29" s="44"/>
      <c r="D29" s="18"/>
      <c r="E29" s="42"/>
      <c r="F29" s="5"/>
      <c r="G29" s="5"/>
      <c r="H29" s="58"/>
      <c r="I29" s="4"/>
      <c r="J29" s="68"/>
      <c r="K29" s="14"/>
      <c r="N29" s="51" t="s">
        <v>0</v>
      </c>
      <c r="O29" s="52"/>
      <c r="P29" s="67">
        <f>SUM(P24:P28)</f>
        <v>5000</v>
      </c>
      <c r="Q29" s="1"/>
    </row>
    <row r="30" spans="1:16" s="6" customFormat="1" ht="11.25">
      <c r="A30" s="13">
        <v>19</v>
      </c>
      <c r="B30" s="2" t="s">
        <v>10</v>
      </c>
      <c r="C30" s="2">
        <v>4048</v>
      </c>
      <c r="D30" s="45">
        <v>215</v>
      </c>
      <c r="E30" s="42">
        <v>215</v>
      </c>
      <c r="F30" s="2">
        <v>215</v>
      </c>
      <c r="G30" s="109">
        <v>4263</v>
      </c>
      <c r="H30" s="41"/>
      <c r="I30" s="2">
        <v>215</v>
      </c>
      <c r="J30" s="68">
        <f>SUM(H30:I30)</f>
        <v>215</v>
      </c>
      <c r="K30" s="1" t="s">
        <v>57</v>
      </c>
      <c r="N30" s="71" t="s">
        <v>18</v>
      </c>
      <c r="O30" s="2" t="s">
        <v>17</v>
      </c>
      <c r="P30" s="2">
        <v>200</v>
      </c>
    </row>
    <row r="31" spans="1:16" s="6" customFormat="1" ht="11.25">
      <c r="A31" s="13">
        <v>20</v>
      </c>
      <c r="B31" s="38" t="s">
        <v>29</v>
      </c>
      <c r="C31" s="38">
        <v>4000</v>
      </c>
      <c r="D31" s="2">
        <v>1000</v>
      </c>
      <c r="E31" s="42">
        <v>4884</v>
      </c>
      <c r="F31" s="2">
        <v>5884</v>
      </c>
      <c r="G31" s="2">
        <v>116</v>
      </c>
      <c r="H31" s="2"/>
      <c r="I31" s="2">
        <v>1000</v>
      </c>
      <c r="J31" s="68">
        <f>SUM(H31:I31)</f>
        <v>1000</v>
      </c>
      <c r="K31" s="14"/>
      <c r="N31" s="2" t="s">
        <v>93</v>
      </c>
      <c r="O31" s="2"/>
      <c r="P31" s="82">
        <v>1000</v>
      </c>
    </row>
    <row r="32" spans="1:16" s="6" customFormat="1" ht="11.25">
      <c r="A32" s="13">
        <v>21</v>
      </c>
      <c r="B32" s="2" t="s">
        <v>28</v>
      </c>
      <c r="C32" s="2">
        <v>18000</v>
      </c>
      <c r="D32" s="2">
        <v>1000</v>
      </c>
      <c r="E32" s="42">
        <v>3291.93</v>
      </c>
      <c r="F32" s="2">
        <v>4291.93</v>
      </c>
      <c r="G32" s="2">
        <v>14708</v>
      </c>
      <c r="H32" s="2"/>
      <c r="I32" s="2">
        <v>1000</v>
      </c>
      <c r="J32" s="68">
        <f>SUM(H32:I32)</f>
        <v>1000</v>
      </c>
      <c r="K32" s="14"/>
      <c r="L32" s="1"/>
      <c r="M32" s="1"/>
      <c r="N32" s="2" t="s">
        <v>16</v>
      </c>
      <c r="O32" s="2"/>
      <c r="P32" s="2">
        <v>0</v>
      </c>
    </row>
    <row r="33" spans="1:16" s="6" customFormat="1" ht="11.25">
      <c r="A33" s="13">
        <v>22</v>
      </c>
      <c r="B33" s="2" t="s">
        <v>22</v>
      </c>
      <c r="C33" s="2">
        <v>13000</v>
      </c>
      <c r="D33" s="55">
        <v>1000</v>
      </c>
      <c r="E33" s="42">
        <v>2814.58</v>
      </c>
      <c r="F33" s="47">
        <v>3814.58</v>
      </c>
      <c r="G33" s="14">
        <v>11185.42</v>
      </c>
      <c r="H33" s="41"/>
      <c r="I33" s="2">
        <v>1000</v>
      </c>
      <c r="J33" s="68">
        <f>SUM(H33:I33)</f>
        <v>1000</v>
      </c>
      <c r="L33" s="1"/>
      <c r="M33" s="1"/>
      <c r="N33" s="2" t="s">
        <v>19</v>
      </c>
      <c r="O33" s="2"/>
      <c r="P33" s="2">
        <v>0</v>
      </c>
    </row>
    <row r="34" spans="1:16" s="6" customFormat="1" ht="11.25">
      <c r="A34" s="30">
        <v>23</v>
      </c>
      <c r="B34" s="2" t="s">
        <v>79</v>
      </c>
      <c r="C34" s="116">
        <v>29985</v>
      </c>
      <c r="D34" s="117"/>
      <c r="E34" s="42"/>
      <c r="F34" s="47"/>
      <c r="G34" s="9">
        <v>29985</v>
      </c>
      <c r="H34" s="41"/>
      <c r="I34" s="83"/>
      <c r="J34" s="68"/>
      <c r="L34" s="1"/>
      <c r="M34" s="1"/>
      <c r="N34" s="2" t="s">
        <v>31</v>
      </c>
      <c r="O34" s="2"/>
      <c r="P34" s="83">
        <v>1000</v>
      </c>
    </row>
    <row r="35" spans="1:16" s="6" customFormat="1" ht="12" thickBot="1">
      <c r="A35" s="30">
        <v>24</v>
      </c>
      <c r="B35" s="2" t="s">
        <v>42</v>
      </c>
      <c r="C35" s="2">
        <v>10540</v>
      </c>
      <c r="D35" s="55">
        <v>10540</v>
      </c>
      <c r="E35" s="42">
        <v>8000</v>
      </c>
      <c r="F35" s="47">
        <v>0</v>
      </c>
      <c r="G35" s="99">
        <v>0</v>
      </c>
      <c r="H35" s="41"/>
      <c r="I35" s="83"/>
      <c r="J35" s="68"/>
      <c r="K35" s="86"/>
      <c r="L35" s="1"/>
      <c r="M35" s="1"/>
      <c r="N35" s="38" t="s">
        <v>44</v>
      </c>
      <c r="O35" s="38"/>
      <c r="P35" s="2">
        <v>50</v>
      </c>
    </row>
    <row r="36" spans="1:16" s="6" customFormat="1" ht="12" thickBot="1">
      <c r="A36" s="54"/>
      <c r="B36" s="38" t="s">
        <v>0</v>
      </c>
      <c r="C36" s="39"/>
      <c r="D36" s="91">
        <f>SUM(D6:D35)</f>
        <v>62205</v>
      </c>
      <c r="E36" s="91">
        <f>SUM(E6:E35)</f>
        <v>44534.4</v>
      </c>
      <c r="F36" s="95">
        <f>SUM(F6:F35)</f>
        <v>62523.72</v>
      </c>
      <c r="G36" s="93">
        <f>SUM(G6:G35)</f>
        <v>60257.42</v>
      </c>
      <c r="H36" s="92">
        <f>SUM(H6:H35)</f>
        <v>6650</v>
      </c>
      <c r="I36" s="94">
        <f>SUM(I4:I35)</f>
        <v>48365</v>
      </c>
      <c r="J36" s="68">
        <f>SUM(J4:J35)</f>
        <v>54915</v>
      </c>
      <c r="N36" s="38" t="s">
        <v>45</v>
      </c>
      <c r="O36" s="38"/>
      <c r="P36" s="2">
        <v>500</v>
      </c>
    </row>
    <row r="37" spans="1:16" s="6" customFormat="1" ht="11.25">
      <c r="A37" s="21"/>
      <c r="B37" s="2" t="s">
        <v>33</v>
      </c>
      <c r="C37" s="46"/>
      <c r="E37" s="1"/>
      <c r="F37" s="90">
        <f>E36-F36</f>
        <v>-17989.32</v>
      </c>
      <c r="G37" s="19"/>
      <c r="I37" s="16"/>
      <c r="J37" s="16" t="s">
        <v>34</v>
      </c>
      <c r="N37" s="38" t="s">
        <v>51</v>
      </c>
      <c r="O37" s="38"/>
      <c r="P37" s="2">
        <v>1300</v>
      </c>
    </row>
    <row r="38" spans="1:18" s="6" customFormat="1" ht="11.25">
      <c r="A38" s="21"/>
      <c r="B38" s="14"/>
      <c r="D38" s="61"/>
      <c r="E38" s="20"/>
      <c r="F38" s="20"/>
      <c r="G38" s="20"/>
      <c r="H38" s="16"/>
      <c r="I38" s="74">
        <f>I36-I37</f>
        <v>48365</v>
      </c>
      <c r="N38" s="38" t="s">
        <v>89</v>
      </c>
      <c r="O38" s="38"/>
      <c r="P38" s="2">
        <v>100</v>
      </c>
      <c r="Q38" s="61"/>
      <c r="R38" s="61"/>
    </row>
    <row r="39" spans="1:18" s="6" customFormat="1" ht="11.25">
      <c r="A39" s="21"/>
      <c r="B39" s="22" t="s">
        <v>32</v>
      </c>
      <c r="G39" s="16"/>
      <c r="H39" s="16"/>
      <c r="I39" s="16">
        <v>2000</v>
      </c>
      <c r="J39" s="12" t="s">
        <v>40</v>
      </c>
      <c r="N39" s="38"/>
      <c r="O39" s="38"/>
      <c r="P39" s="2"/>
      <c r="Q39" s="29"/>
      <c r="R39" s="61"/>
    </row>
    <row r="40" spans="1:19" s="6" customFormat="1" ht="12.75">
      <c r="A40" s="21"/>
      <c r="B40" s="1" t="s">
        <v>38</v>
      </c>
      <c r="E40" s="48"/>
      <c r="F40" s="77">
        <f>G36</f>
        <v>60257.42</v>
      </c>
      <c r="G40" s="48"/>
      <c r="H40" s="18"/>
      <c r="I40" s="85">
        <f>I38-I39</f>
        <v>46365</v>
      </c>
      <c r="J40" s="16"/>
      <c r="N40" s="2" t="s">
        <v>90</v>
      </c>
      <c r="O40" s="2"/>
      <c r="P40" s="118">
        <v>1000</v>
      </c>
      <c r="Q40" s="61"/>
      <c r="R40" s="61"/>
      <c r="S40"/>
    </row>
    <row r="41" spans="1:18" s="6" customFormat="1" ht="12" thickBot="1">
      <c r="A41" s="21"/>
      <c r="B41" s="1" t="s">
        <v>39</v>
      </c>
      <c r="E41" s="4"/>
      <c r="F41" s="78">
        <f>H36</f>
        <v>6650</v>
      </c>
      <c r="G41" s="4"/>
      <c r="H41" s="16"/>
      <c r="J41" s="16"/>
      <c r="N41" s="2"/>
      <c r="O41" s="2"/>
      <c r="P41" s="38"/>
      <c r="Q41" s="61"/>
      <c r="R41" s="61"/>
    </row>
    <row r="42" spans="2:18" ht="13.5" thickBot="1">
      <c r="B42" s="31"/>
      <c r="C42" s="62"/>
      <c r="D42" s="62"/>
      <c r="E42" s="16"/>
      <c r="F42" s="12"/>
      <c r="G42" s="4"/>
      <c r="H42" s="16"/>
      <c r="N42" s="2" t="s">
        <v>0</v>
      </c>
      <c r="O42" s="49"/>
      <c r="P42" s="50">
        <f>SUM(P30:P41)</f>
        <v>5150</v>
      </c>
      <c r="Q42" s="61"/>
      <c r="R42" s="62"/>
    </row>
    <row r="43" spans="2:18" ht="13.5" thickBot="1">
      <c r="B43" s="31"/>
      <c r="C43" s="62"/>
      <c r="D43" s="62"/>
      <c r="E43" s="61"/>
      <c r="F43" s="98"/>
      <c r="G43" s="4"/>
      <c r="H43" s="16"/>
      <c r="I43" s="16"/>
      <c r="J43" s="16"/>
      <c r="Q43" s="62"/>
      <c r="R43" s="61"/>
    </row>
    <row r="44" spans="2:18" ht="13.5" thickBot="1">
      <c r="B44" s="31"/>
      <c r="C44" s="62"/>
      <c r="D44" s="62"/>
      <c r="E44" s="61"/>
      <c r="F44" s="16"/>
      <c r="G44" s="4"/>
      <c r="H44" s="16"/>
      <c r="J44" s="16"/>
      <c r="L44" s="131" t="s">
        <v>76</v>
      </c>
      <c r="M44" s="132"/>
      <c r="N44" s="87">
        <v>41088</v>
      </c>
      <c r="O44" s="1" t="s">
        <v>13</v>
      </c>
      <c r="P44" s="69">
        <f>N44*1.03</f>
        <v>42320.64</v>
      </c>
      <c r="Q44" s="29"/>
      <c r="R44" s="62"/>
    </row>
    <row r="45" spans="1:18" ht="13.5" thickBot="1">
      <c r="A45" s="16"/>
      <c r="B45" s="31"/>
      <c r="C45" s="29"/>
      <c r="D45" s="29"/>
      <c r="E45" s="61"/>
      <c r="F45" s="98"/>
      <c r="G45" s="4"/>
      <c r="H45" s="16" t="s">
        <v>37</v>
      </c>
      <c r="I45" s="96">
        <f>F45-I37</f>
        <v>0</v>
      </c>
      <c r="J45" s="60"/>
      <c r="N45" s="21"/>
      <c r="O45" s="1" t="s">
        <v>23</v>
      </c>
      <c r="P45" s="69">
        <f>N44*1.01</f>
        <v>41498.88</v>
      </c>
      <c r="Q45" s="61"/>
      <c r="R45" s="62"/>
    </row>
    <row r="46" spans="1:18" ht="12.75">
      <c r="A46" s="29"/>
      <c r="G46" s="4"/>
      <c r="H46" s="16"/>
      <c r="I46" s="16"/>
      <c r="J46" s="16"/>
      <c r="Q46" s="29"/>
      <c r="R46" s="62"/>
    </row>
    <row r="47" spans="5:18" ht="12.75">
      <c r="E47" s="4"/>
      <c r="F47" s="4"/>
      <c r="G47" s="4"/>
      <c r="H47" s="16"/>
      <c r="I47" s="16"/>
      <c r="J47" s="16"/>
      <c r="K47" s="16"/>
      <c r="Q47" s="34"/>
      <c r="R47" s="62"/>
    </row>
    <row r="48" spans="17:18" ht="12.75">
      <c r="Q48" s="34"/>
      <c r="R48" s="62"/>
    </row>
    <row r="49" spans="17:18" ht="12.75">
      <c r="Q49" s="34"/>
      <c r="R49" s="62"/>
    </row>
    <row r="50" spans="17:18" ht="12.75">
      <c r="Q50" s="34"/>
      <c r="R50" s="62"/>
    </row>
    <row r="51" spans="17:18" ht="12.75">
      <c r="Q51" s="34"/>
      <c r="R51" s="62"/>
    </row>
    <row r="52" spans="17:18" ht="12.75">
      <c r="Q52" s="34"/>
      <c r="R52" s="62"/>
    </row>
    <row r="53" spans="17:18" ht="12.75">
      <c r="Q53" s="34"/>
      <c r="R53" s="62"/>
    </row>
    <row r="54" spans="17:18" ht="12.75">
      <c r="Q54" s="34"/>
      <c r="R54" s="62"/>
    </row>
    <row r="55" spans="17:18" ht="12.75">
      <c r="Q55" s="34"/>
      <c r="R55" s="62"/>
    </row>
    <row r="56" spans="17:18" ht="12.75">
      <c r="Q56" s="62"/>
      <c r="R56" s="62"/>
    </row>
  </sheetData>
  <sheetProtection/>
  <mergeCells count="3">
    <mergeCell ref="C2:F2"/>
    <mergeCell ref="G2:J2"/>
    <mergeCell ref="L44:M44"/>
  </mergeCells>
  <printOptions/>
  <pageMargins left="0.1968503937007874" right="0.11811023622047244" top="0.15748031496062992" bottom="0.15748031496062992" header="0.11811023622047244" footer="0.1181102362204724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3.8515625" style="0" customWidth="1"/>
    <col min="2" max="2" width="39.140625" style="0" customWidth="1"/>
    <col min="3" max="3" width="9.140625" style="0" bestFit="1" customWidth="1"/>
    <col min="4" max="4" width="38.57421875" style="0" customWidth="1"/>
    <col min="5" max="5" width="37.140625" style="0" customWidth="1"/>
  </cols>
  <sheetData>
    <row r="1" spans="1:5" ht="12.75">
      <c r="A1" s="24"/>
      <c r="B1" s="121" t="s">
        <v>95</v>
      </c>
      <c r="E1" s="121" t="s">
        <v>96</v>
      </c>
    </row>
    <row r="2" spans="1:9" ht="12.75">
      <c r="A2" s="24"/>
      <c r="B2" t="s">
        <v>94</v>
      </c>
      <c r="C2" s="120">
        <v>600</v>
      </c>
      <c r="D2" s="120"/>
      <c r="E2" t="s">
        <v>99</v>
      </c>
      <c r="F2" t="s">
        <v>100</v>
      </c>
      <c r="I2" s="24"/>
    </row>
    <row r="3" spans="1:7" ht="12.75">
      <c r="A3" s="24"/>
      <c r="B3" t="s">
        <v>97</v>
      </c>
      <c r="C3" s="122">
        <v>3978.13</v>
      </c>
      <c r="D3" s="123"/>
      <c r="E3" t="s">
        <v>102</v>
      </c>
      <c r="F3" t="s">
        <v>108</v>
      </c>
      <c r="G3" t="s">
        <v>109</v>
      </c>
    </row>
    <row r="4" spans="2:4" ht="12.75">
      <c r="B4" t="s">
        <v>98</v>
      </c>
      <c r="C4" s="122">
        <v>894.65</v>
      </c>
      <c r="D4" s="122"/>
    </row>
    <row r="5" spans="2:4" ht="45" customHeight="1">
      <c r="B5" t="s">
        <v>112</v>
      </c>
      <c r="C5" s="120">
        <v>364</v>
      </c>
      <c r="D5" s="124" t="s">
        <v>113</v>
      </c>
    </row>
    <row r="6" spans="2:4" ht="13.5" customHeight="1">
      <c r="B6" t="s">
        <v>114</v>
      </c>
      <c r="C6" s="120">
        <v>1113</v>
      </c>
      <c r="D6" s="124"/>
    </row>
    <row r="7" spans="2:10" ht="12.75">
      <c r="B7" t="s">
        <v>101</v>
      </c>
      <c r="C7" s="120">
        <v>500</v>
      </c>
      <c r="D7" s="120"/>
      <c r="J7" s="24"/>
    </row>
    <row r="8" spans="2:3" ht="12.75">
      <c r="B8" t="s">
        <v>103</v>
      </c>
      <c r="C8" s="120">
        <v>180</v>
      </c>
    </row>
    <row r="9" spans="1:3" ht="12.75">
      <c r="A9" s="24"/>
      <c r="B9" t="s">
        <v>104</v>
      </c>
      <c r="C9" s="120">
        <v>1300</v>
      </c>
    </row>
    <row r="10" spans="2:3" ht="12.75">
      <c r="B10" t="s">
        <v>105</v>
      </c>
      <c r="C10" s="120">
        <v>1000</v>
      </c>
    </row>
    <row r="11" spans="2:3" ht="12.75">
      <c r="B11" s="24" t="s">
        <v>106</v>
      </c>
      <c r="C11" s="120">
        <v>200</v>
      </c>
    </row>
    <row r="12" spans="2:3" ht="12.75">
      <c r="B12" s="24" t="s">
        <v>107</v>
      </c>
      <c r="C12" s="120">
        <v>300</v>
      </c>
    </row>
    <row r="13" spans="1:2" ht="12.75">
      <c r="A13" s="24"/>
      <c r="B13" s="24"/>
    </row>
    <row r="14" spans="1:2" ht="12.75">
      <c r="A14" s="24"/>
      <c r="B14" s="24"/>
    </row>
    <row r="15" ht="12.75">
      <c r="B15" s="24"/>
    </row>
    <row r="16" ht="12.75">
      <c r="B16" s="24"/>
    </row>
    <row r="17" ht="12.75">
      <c r="B17" s="24"/>
    </row>
  </sheetData>
  <sheetProtection/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29" sqref="A29"/>
    </sheetView>
  </sheetViews>
  <sheetFormatPr defaultColWidth="9.140625" defaultRowHeight="12.75"/>
  <sheetData>
    <row r="1" ht="12.75">
      <c r="A1" s="24" t="s">
        <v>66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6" ht="12.75">
      <c r="A6" t="s">
        <v>61</v>
      </c>
    </row>
    <row r="7" ht="12.75">
      <c r="A7" t="s">
        <v>62</v>
      </c>
    </row>
    <row r="9" ht="12.75">
      <c r="A9" t="s">
        <v>63</v>
      </c>
    </row>
    <row r="11" ht="12.75">
      <c r="A11" t="s">
        <v>64</v>
      </c>
    </row>
    <row r="13" ht="12.75">
      <c r="A13" t="s">
        <v>74</v>
      </c>
    </row>
    <row r="15" ht="12.75">
      <c r="A15" t="s">
        <v>65</v>
      </c>
    </row>
    <row r="17" ht="12.75">
      <c r="A17" t="s">
        <v>67</v>
      </c>
    </row>
    <row r="19" spans="1:10" ht="12.75">
      <c r="A19" t="s">
        <v>68</v>
      </c>
      <c r="J19" t="s">
        <v>71</v>
      </c>
    </row>
    <row r="21" ht="12.75">
      <c r="A21" t="s">
        <v>69</v>
      </c>
    </row>
    <row r="23" ht="12.75">
      <c r="A23" t="s">
        <v>70</v>
      </c>
    </row>
    <row r="25" ht="12.75">
      <c r="A25" t="s">
        <v>72</v>
      </c>
    </row>
    <row r="27" ht="12.75">
      <c r="A27" t="s">
        <v>73</v>
      </c>
    </row>
    <row r="29" ht="12.75">
      <c r="A29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Aberporth C C</cp:lastModifiedBy>
  <cp:lastPrinted>2019-01-03T16:54:15Z</cp:lastPrinted>
  <dcterms:created xsi:type="dcterms:W3CDTF">2005-03-15T16:22:54Z</dcterms:created>
  <dcterms:modified xsi:type="dcterms:W3CDTF">2022-11-30T13:13:33Z</dcterms:modified>
  <cp:category/>
  <cp:version/>
  <cp:contentType/>
  <cp:contentStatus/>
</cp:coreProperties>
</file>